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2569 ITA\ITA_2569 ใช้ไฟล์นี้ส่ง\2569_OIT\O10_แผนการใช้จ่ายงบประมาณและการรายงานผล 050569\O10_1แผนการใช้จ่ายงบประมาณและการรายงานผล\"/>
    </mc:Choice>
  </mc:AlternateContent>
  <xr:revisionPtr revIDLastSave="0" documentId="13_ncr:1_{BA077708-6293-40BB-8C0A-7B940BD738F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แผนใช้จ่ายงปม ต.ค.68-ก.ย.69V1" sheetId="7" r:id="rId1"/>
  </sheets>
  <definedNames>
    <definedName name="_xlnm.Print_Area" localSheetId="0">'แผนใช้จ่ายงปม ต.ค.68-ก.ย.69V1'!$A$2:$J$61</definedName>
    <definedName name="_xlnm.Print_Titles" localSheetId="0">'แผนใช้จ่ายงปม ต.ค.68-ก.ย.69V1'!$2:$8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7" l="1"/>
  <c r="D39" i="7"/>
  <c r="D26" i="7"/>
  <c r="D35" i="7"/>
  <c r="D34" i="7"/>
  <c r="D33" i="7"/>
  <c r="D32" i="7"/>
  <c r="D36" i="7"/>
  <c r="D15" i="7"/>
  <c r="D50" i="7" l="1"/>
</calcChain>
</file>

<file path=xl/sharedStrings.xml><?xml version="1.0" encoding="utf-8"?>
<sst xmlns="http://schemas.openxmlformats.org/spreadsheetml/2006/main" count="287" uniqueCount="113">
  <si>
    <t>ชื่อโครงการ</t>
  </si>
  <si>
    <t>เป้าหมาย</t>
  </si>
  <si>
    <t>งบประมาณ/แหล่งที่จัดสรร/สนับสนุน</t>
  </si>
  <si>
    <t>ระยะเวลา</t>
  </si>
  <si>
    <t>ผลที่คาดว่า</t>
  </si>
  <si>
    <t>ที่</t>
  </si>
  <si>
    <t>กิจกรรม</t>
  </si>
  <si>
    <t>วิธีการดำเนินการ</t>
  </si>
  <si>
    <t>สตช.</t>
  </si>
  <si>
    <t>หน่วยงาน</t>
  </si>
  <si>
    <t>อปท.</t>
  </si>
  <si>
    <t>อื่นๆ</t>
  </si>
  <si>
    <t>ดำเนินการ</t>
  </si>
  <si>
    <t>จะได้รับ</t>
  </si>
  <si>
    <t>ภาครัฐ</t>
  </si>
  <si>
    <t>ภาคเอกชน</t>
  </si>
  <si>
    <t xml:space="preserve"> -</t>
  </si>
  <si>
    <t>ค่าใช้จ่ายสาธารณูปโภคลดลง</t>
  </si>
  <si>
    <t>1 ค่าตอบแทนคุ้มครองพยาน</t>
  </si>
  <si>
    <t>2 ค่าตอบแทนนักจิตวิทยา</t>
  </si>
  <si>
    <t>3 ค่าตอบแทนชันสูตรพลิกศพ</t>
  </si>
  <si>
    <t>4 ค่าส่งหมายเรียกพยาน</t>
  </si>
  <si>
    <t>ค่าตอบแทนสอบสวนคดีอาญา</t>
  </si>
  <si>
    <t>5 ค่าตอบแทนพยาน</t>
  </si>
  <si>
    <t>-</t>
  </si>
  <si>
    <t xml:space="preserve">การบังคับใช้กฎหมายอำนวยความยุติธรรม และบริการประชาชน </t>
  </si>
  <si>
    <t xml:space="preserve">กิจกรรม การบังคับใช้กฎหมายอำนวยความยุติธรรม และบริการประชาชน กิจกรรม </t>
  </si>
  <si>
    <t>ค่าซ่อมยานพาหนะ</t>
  </si>
  <si>
    <t>ค่าเช่าทรัพย์สิน</t>
  </si>
  <si>
    <t>ค่าทำความสะอาดอาคารที่ทำการ</t>
  </si>
  <si>
    <t>ค่าวัสดุสำนักงาน</t>
  </si>
  <si>
    <t>ค่าวัสดุน้ำมันเชื้อเพลิง รถยนต์ รถจักรยานยนต์</t>
  </si>
  <si>
    <t>ค่าอาหารผู้ต้องหา</t>
  </si>
  <si>
    <t>ค่าวัสดุจราจร</t>
  </si>
  <si>
    <t>และอำนวยความยุติธรรม</t>
  </si>
  <si>
    <t xml:space="preserve">เพิ่มประสิทธิภาพการบริการประชาชน </t>
  </si>
  <si>
    <t>และความสะดวกรวดเร็วในการทำงาน</t>
  </si>
  <si>
    <t>เพื่อเพิ่มประสิทธิภาพให้กับข้าราชการ</t>
  </si>
  <si>
    <t>ตำรวจ ในการบริการประชาชน และ</t>
  </si>
  <si>
    <t>อำนวยความยุติธรรมได้อย่างรวดเร็ว</t>
  </si>
  <si>
    <t>"</t>
  </si>
  <si>
    <t>ได้แก่....</t>
  </si>
  <si>
    <t>ค่าตอบแทนนอกเวลาราชการ (OT)</t>
  </si>
  <si>
    <t>ค่าเบี้ยเลี้ยง ค่าที่พัก ค่ายานพาหนะ</t>
  </si>
  <si>
    <t xml:space="preserve">ค่าตอบแทน ๕  กลุ่ม </t>
  </si>
  <si>
    <t>แผนการใช้จ่ายงบประมาณ สถานีตำรวจภูธรขุนทะเล</t>
  </si>
  <si>
    <t>โครงการปฎิรูประบบงานตำรวจกิจกรรมการปฏิรูประบบงานสอบสวนและการบังคับใช้กฎหมาย</t>
  </si>
  <si>
    <t xml:space="preserve"> โครงการสลายโครงสร้างเครือข่ายผู้มีอิทธิพลและกลุ่มชาติพันธุ์เกี่ยวข้องยาเสพติด</t>
  </si>
  <si>
    <t xml:space="preserve"> โครงการบริหารสกัดกั้นยาเสพติดพื้นที่ชายแดน พักคอย ((Heart Land ค่าตอบแทน)</t>
  </si>
  <si>
    <t xml:space="preserve"> โครงการลดความรุนแรงผู้ป่วยจิตเวชก่อเหตุคลุ้มคลั่ง</t>
  </si>
  <si>
    <t xml:space="preserve"> กิจกรรม การป้องกันปราบปราม สืบสวนผู้ผลิตผู้ค้าผู้เสพ (License Plate)(ค่าตอบแทน+สาธาฯ)</t>
  </si>
  <si>
    <t>โครงการปราบปรามการค้ายาเสพติด กิจกรรม การสกัดกั้น ปราบปราม ผลิต การค้ายาเสพติด</t>
  </si>
  <si>
    <t xml:space="preserve"> โครงการตำรวจประสานโรงเรียน</t>
  </si>
  <si>
    <t>โครงการ ค้นหาผู้ใช้ ผู้เสพ ผู้ติดยาเสพติด (ปิดล้อมตรวจค้น)</t>
  </si>
  <si>
    <t>ผลผลิตการบังคับใช้กฎหมาย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</si>
  <si>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 (ภารกิจชมชนสัมพันธ์)</t>
  </si>
  <si>
    <t xml:space="preserve"> - ให้เด็กรู้จักใช้ทักษะในการตัดสินใจ</t>
  </si>
  <si>
    <t xml:space="preserve"> - รู้จักวิธีต่อต้านแรงกดดันของกลุ่มเพื่อน</t>
  </si>
  <si>
    <t>โครงการรณรงค์ป้องกันและแก้ไขปัญหาอุบัติเหตุ (ปีใหม่)</t>
  </si>
  <si>
    <t xml:space="preserve">  - สร้างความมั่นใจ และความปลอดภัยในชีวิตและทรัพย์สินของประชาชน</t>
  </si>
  <si>
    <t>ปราบปรามและบังคับใช้กฎหมาย ในการทำลายโครงสร้างการค้ายา เสพติด กลุ่มผู้มีอิทธิพล ผู้อยู่เบื้องหลัง</t>
  </si>
  <si>
    <t>สกัดกั้นและปราบปรามเครือข่ายการค้ายาเสพติดในประเทศและอาชญากรรมข้ามชาติการบริหารจัดการสกัดกั้นยาเสพติดพื้นที่พักคอย</t>
  </si>
  <si>
    <t>ส่งเสริมกิจกรรมเพื่อเสริมสร้าง ภูมิคุ้มกันยาเสพติด รวมทั้งป้องกันการเข้าไปเกี่ยวข้องกับยาเสพติด การพนัน สื่อลามกอนาจาร และการแข่งรถบนถนน</t>
  </si>
  <si>
    <t>โรงเรียนในพื้นที่รับผิดชอบทุกโรงเรียนมีส่วนร่วมในการส่งเสริมกิจกรรมเพื่อเสริมสร้างภูมิคุ้มกันยาเสพติด  รวมทั้งเป็นการป้องกันการเข้าไปเกี่ยวข้องกับยาเสพติดการพนัน สื่อลามกบนถนนอนาจาร และการแข่งรถ</t>
  </si>
  <si>
    <t>ผู้เสพยาเสพติดมีคุณภาพชีวิตที่ดีขึ้นสามารถใช้ชีวิตในสังคมได้อย่างปกติสุข ไม่ส่งผลกระทบต่อสังคมและไม่หวนกลับเข้าสู่วงการยาเสพติด</t>
  </si>
  <si>
    <t>ผู้เสพยาเสพติดที่เข้าสู่กระบวนการบำบัดรักษาและปรับเปลี่ยนพฤติกรรมมีคุณภาพชีวิตที่ดีขึ้น</t>
  </si>
  <si>
    <t>ความพึงพอใจและความเชื่อมั่นของ
ประชาชนต่อการดำเนินงานป้องกัน
ปราบปรามยาเสพติดของเจ้าหน้าที่
ตำรวจ</t>
  </si>
  <si>
    <t xml:space="preserve">ดำเนินการจับกุมหรือสืบสวนหาผู้กระทำความผิดเกี่ยวกับยาเสพติดได้อย่างต่อเนื่อง </t>
  </si>
  <si>
    <t>กำหนดพื้นที่ที่มีการแพร่ระบาดของยาเสพติด เพื่อปิดล้อมตรวจ</t>
  </si>
  <si>
    <t>สามารถลดการแพร่ระบาดในชุมชนเป้าหมาย</t>
  </si>
  <si>
    <t>โครงการ การศึกษาเพื่อต่อต้านการใช้ยาเสพติดในโรงเรียน (D.A.R.E)ประเทศไทยสำหรับเป็นค่าตอบแทนการสอบครูตำรวจ</t>
  </si>
  <si>
    <t>เพื่อเพิ่มประสิทธิภาพให้กับข้าราชการตำรวจ ในการบริการประชาชน และอำนวยความยุติธรรมได้อย่างรวดเร็ว</t>
  </si>
  <si>
    <t>เพิ่มประสิทธิภาพการบริการประชาชนและอำนวยความยุติธรรมและความสะดวกรวดเร็วในการทำงาน</t>
  </si>
  <si>
    <t xml:space="preserve"> - เพื่อให้เด็กนักเรียนเข้าใจเกี่ยวกับการต่อต้านการใช้ยาเสพติดและวิธีหลีกเลี่ยงการใช้ความรุนแรง และยังเป็นการสร้างความสัมพันธภาพที่ดีระหว่างตำรวจ นักเรียน ครู ผู้ปกครอง และและสมาชิกในชุมชน</t>
  </si>
  <si>
    <t xml:space="preserve"> - ให้เด็กรู้จักใช้ทางเลือกอื่นๆ นอกเหนือ จากการใช้ยาเสพติดและความรุนแรง</t>
  </si>
  <si>
    <t xml:space="preserve">  - ให้ความรู้เพื่อป้องกันยาเสพติดผ่านการเรียนการสอนหลักสูตรใน สถานศึกษาที่เหมาะสม ตามช่วงวัย</t>
  </si>
  <si>
    <t xml:space="preserve">  - ลดการเกิดอุบัติเหตุทางถนนและการสูญเสียที่เกิดขึ้นจากอุบัติเหตุทางถนนในช่วงเทศกาลปีใหม่
และลดปัญหาอาชญากรรม
</t>
  </si>
  <si>
    <t xml:space="preserve">การทำกิจกรรมที่ภาครัฐร่วมกับชุมชนหรือชาวบ้าน เพื่อประชาชนได้มีส่วนร่วมในการแสดงความคิดเห็น โดยมีการประชุมหน้าที่หลักส่วนงานที่เกี่ยวข้องออกพบปะเยี่ยมเยียนแสวงหาความร่วมมือจากประชาชนและ การมีส่วนร่วมกับชุมชน   </t>
  </si>
  <si>
    <t xml:space="preserve">ชุมชนมีความเข้มแข็ง และมีความปลอดภัยในชีวิตและทรัพย์สิน เกิดเป็นพลังชุมชนซึ่งเป็นรากฐานการสร้างภูมิคุ้มกันชุมชนให้แข็งแรงยั่งยืนและปลอดจากอาชญากรรม </t>
  </si>
  <si>
    <t>กำหนดมาตรการในการประหยัดพลังงาน</t>
  </si>
  <si>
    <t>เสริมสร้างจรรยาบรรณในการบริการให้พนักงานสอบสวนผู้ช่วยพนักงานสอบสวน</t>
  </si>
  <si>
    <t>ความพึงพอใจของผู้เสียหาย พยานผู้ต้องหาต่อการดำเนินมาตรการ คุ้มครองสิทธิ์ตามหลักมนุษยชนในกระบวนการยุติธรรม</t>
  </si>
  <si>
    <t>การทำสำนวนการสอบสวนตามห้วงระยะเวลา</t>
  </si>
  <si>
    <t>ความพึงพอใจของพนักงานสอบสวนเป็นกำลังใจในการปฏิบัติหน้าที่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</si>
  <si>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</si>
  <si>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</si>
  <si>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</si>
  <si>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</si>
  <si>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</si>
  <si>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</si>
  <si>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</si>
  <si>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</si>
  <si>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</si>
  <si>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</si>
  <si>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จำนวนเงินงบประมาณที่ได้รับจัดสรร</t>
  </si>
  <si>
    <t>ต.ค.67 - มี.ค.68</t>
  </si>
  <si>
    <t>กิจกรรม ส่งเสริมการมีส่วนร่วมในการสร้างความเข้มแข็งให้กับชุมชน(โครงการชุมชนยั่งยืน)</t>
  </si>
  <si>
    <t xml:space="preserve"> 1.เพื่อคัดกรอง และนำผู้เสพเข้าสู่กระบวนการบำบัด โดยชุมชนมีส่วนร่วม 2. เพื่อให้ผู้ป่วยที่ใช้ยาเสพติดหยุดเสพซ้ำต่อเนื่อง 3 เดือนหลังเข้าร่วมกิจกรรม 3. เพื่อให้ผู้เข้าร่วมโครงการมีความรู้เรื่องพิษภัยจากยาเสพติ</t>
  </si>
  <si>
    <t>การลดการแพร่ระบาดยาเสพติดในพื้นที่อย่างจริงจัง โดยแสวงหาความร่วมมือจากทุกภาคส่วน ชุมชนปลอดยาเสพติด ผู้เสพเข้ารับการบำบัดพัฒนาชีวิตและสร้างโอกาสใหม่ในการดำเนินชีวิตของผู้เสพ ชุมชนน่าอยู่มีความเข้มแข็งอย่างยั่งยืน</t>
  </si>
  <si>
    <t>ค่าสาธารณูปโภค</t>
  </si>
  <si>
    <t>ตั้งจุดบริการประชาชนและกำหนดมาตรการบังคับใช้กฎหมายในช่วงเทศกาลปีใหม่</t>
  </si>
  <si>
    <t>ลดจำนวนอุบัติเหตุในพื้นที่</t>
  </si>
  <si>
    <t xml:space="preserve"> - ให้ดำเนินการตามแผนการใช้จ่ายงบประมาณและเร่งรัดเบิกจ่ายให้ได้ตามเกณฑ์และตามกรอบระยะเวลา</t>
  </si>
  <si>
    <t>ภ.จว.สุราษฎร์ธานีเบิกจ่ายเองในภาพรวม</t>
  </si>
  <si>
    <t>ประจำปีงบประมาณ พ.ศ.2569</t>
  </si>
  <si>
    <t xml:space="preserve"> - ทราบ แผนการใช้จ่ายงบประมาณประจำปีงบประมาณ พ.ศ.2569</t>
  </si>
  <si>
    <t>โครงการรณรงค์ป้องกันและแก้ไขปัญหาอุบัติเหตุ (สงกรานต์)</t>
  </si>
  <si>
    <t>ตั้งจุดบริการประชาชนและกำหนดมาตรการบังคับใช้กฎหมายในช่วงเทศกาลสงกรานต์</t>
  </si>
  <si>
    <t>10 - 16 เม.ย.69</t>
  </si>
  <si>
    <t xml:space="preserve">  - ลดการเกิดอุบัติเหตุทางถนนและการสูญเสียที่เกิดขึ้นจากอุบัติเหตุทางถนนในช่วงเทศกาลสงกรานต์
และลดปัญหาอาชญากรรม
</t>
  </si>
  <si>
    <t>ต.ค.68 - ก.ย.69</t>
  </si>
  <si>
    <t>ม.ค.69 - ก.ค.69</t>
  </si>
  <si>
    <t>27 ธ.ค.68 - 5 ม.ค.69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</si>
</sst>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2"/>
      <color theme="1"/>
      <name val="TH SarabunIT๙"/>
      <family val="2"/>
    </font>
    <font>
      <b/>
      <sz val="14"/>
      <color theme="1"/>
      <name val="TH SarabunIT๙"/>
      <family val="2"/>
    </font>
    <font>
      <sz val="16"/>
      <name val="TH SarabunIT๙"/>
      <family val="2"/>
    </font>
    <font>
      <sz val="14"/>
      <name val="TH SarabunPSK"/>
      <family val="2"/>
      <charset val="222"/>
    </font>
    <font>
      <sz val="14"/>
      <name val="TH SarabunIT๙"/>
      <family val="2"/>
      <charset val="222"/>
    </font>
    <font>
      <b/>
      <sz val="16"/>
      <color theme="1"/>
      <name val="TH SarabunIT๙"/>
      <family val="2"/>
      <charset val="222"/>
    </font>
    <font>
      <b/>
      <sz val="14"/>
      <name val="TH SarabunIT๙"/>
      <family val="2"/>
      <charset val="222"/>
    </font>
    <font>
      <sz val="12"/>
      <name val="TH SarabunIT๙"/>
      <family val="2"/>
      <charset val="222"/>
    </font>
    <font>
      <sz val="16"/>
      <name val="TH SarabunIT๙"/>
      <family val="2"/>
      <charset val="222"/>
    </font>
    <font>
      <b/>
      <sz val="16"/>
      <name val="TH SarabunIT๙"/>
      <family val="2"/>
      <charset val="22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2060"/>
      </left>
      <right/>
      <top style="thin">
        <color indexed="64"/>
      </top>
      <bottom/>
      <diagonal/>
    </border>
    <border>
      <left style="thin">
        <color indexed="64"/>
      </left>
      <right style="medium">
        <color rgb="FF002060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0" xfId="0" applyFont="1" applyAlignment="1">
      <alignment shrinkToFit="1"/>
    </xf>
    <xf numFmtId="0" fontId="2" fillId="2" borderId="3" xfId="0" applyFont="1" applyFill="1" applyBorder="1" applyAlignment="1">
      <alignment horizontal="center" shrinkToFit="1"/>
    </xf>
    <xf numFmtId="0" fontId="2" fillId="2" borderId="8" xfId="0" applyFont="1" applyFill="1" applyBorder="1" applyAlignment="1">
      <alignment horizontal="center" shrinkToFit="1"/>
    </xf>
    <xf numFmtId="0" fontId="2" fillId="2" borderId="11" xfId="0" applyFont="1" applyFill="1" applyBorder="1" applyAlignment="1">
      <alignment horizontal="center" shrinkToFit="1"/>
    </xf>
    <xf numFmtId="0" fontId="2" fillId="0" borderId="1" xfId="0" applyFont="1" applyBorder="1" applyAlignment="1">
      <alignment shrinkToFit="1"/>
    </xf>
    <xf numFmtId="0" fontId="2" fillId="0" borderId="0" xfId="0" applyFont="1" applyAlignment="1">
      <alignment shrinkToFit="1"/>
    </xf>
    <xf numFmtId="0" fontId="2" fillId="2" borderId="2" xfId="0" applyFont="1" applyFill="1" applyBorder="1" applyAlignment="1">
      <alignment horizontal="center" shrinkToFit="1"/>
    </xf>
    <xf numFmtId="0" fontId="2" fillId="2" borderId="7" xfId="0" applyFont="1" applyFill="1" applyBorder="1" applyAlignment="1">
      <alignment horizontal="center" shrinkToFit="1"/>
    </xf>
    <xf numFmtId="43" fontId="2" fillId="2" borderId="8" xfId="1" applyFont="1" applyFill="1" applyBorder="1" applyAlignment="1">
      <alignment horizontal="center" shrinkToFit="1"/>
    </xf>
    <xf numFmtId="0" fontId="4" fillId="2" borderId="9" xfId="0" applyFont="1" applyFill="1" applyBorder="1" applyAlignment="1">
      <alignment horizontal="center" shrinkToFit="1"/>
    </xf>
    <xf numFmtId="0" fontId="4" fillId="2" borderId="3" xfId="0" applyFont="1" applyFill="1" applyBorder="1" applyAlignment="1">
      <alignment horizontal="center" shrinkToFit="1"/>
    </xf>
    <xf numFmtId="0" fontId="2" fillId="2" borderId="10" xfId="0" applyFont="1" applyFill="1" applyBorder="1" applyAlignment="1">
      <alignment horizontal="center" shrinkToFit="1"/>
    </xf>
    <xf numFmtId="43" fontId="2" fillId="2" borderId="11" xfId="1" applyFont="1" applyFill="1" applyBorder="1" applyAlignment="1">
      <alignment horizontal="center" shrinkToFit="1"/>
    </xf>
    <xf numFmtId="0" fontId="4" fillId="2" borderId="12" xfId="0" applyFont="1" applyFill="1" applyBorder="1" applyAlignment="1">
      <alignment horizontal="center" shrinkToFit="1"/>
    </xf>
    <xf numFmtId="0" fontId="4" fillId="2" borderId="11" xfId="0" applyFont="1" applyFill="1" applyBorder="1" applyAlignment="1">
      <alignment horizontal="center" shrinkToFit="1"/>
    </xf>
    <xf numFmtId="0" fontId="3" fillId="0" borderId="0" xfId="0" applyFont="1" applyAlignment="1">
      <alignment vertical="top" shrinkToFit="1"/>
    </xf>
    <xf numFmtId="0" fontId="6" fillId="0" borderId="0" xfId="0" applyFont="1" applyAlignment="1">
      <alignment vertical="top" shrinkToFit="1"/>
    </xf>
    <xf numFmtId="0" fontId="3" fillId="0" borderId="0" xfId="0" applyFont="1" applyAlignment="1">
      <alignment horizontal="left" vertical="top" shrinkToFit="1"/>
    </xf>
    <xf numFmtId="0" fontId="5" fillId="0" borderId="0" xfId="0" applyFont="1"/>
    <xf numFmtId="49" fontId="9" fillId="2" borderId="14" xfId="0" applyNumberFormat="1" applyFont="1" applyFill="1" applyBorder="1" applyAlignment="1">
      <alignment horizontal="center"/>
    </xf>
    <xf numFmtId="49" fontId="9" fillId="2" borderId="3" xfId="0" applyNumberFormat="1" applyFont="1" applyFill="1" applyBorder="1" applyAlignment="1">
      <alignment horizontal="center" vertical="center"/>
    </xf>
    <xf numFmtId="49" fontId="9" fillId="2" borderId="3" xfId="1" applyNumberFormat="1" applyFont="1" applyFill="1" applyBorder="1" applyAlignment="1">
      <alignment horizontal="center"/>
    </xf>
    <xf numFmtId="49" fontId="9" fillId="2" borderId="9" xfId="0" applyNumberFormat="1" applyFont="1" applyFill="1" applyBorder="1" applyAlignment="1">
      <alignment horizontal="center"/>
    </xf>
    <xf numFmtId="49" fontId="9" fillId="2" borderId="3" xfId="0" applyNumberFormat="1" applyFont="1" applyFill="1" applyBorder="1" applyAlignment="1">
      <alignment horizontal="center"/>
    </xf>
    <xf numFmtId="49" fontId="9" fillId="2" borderId="3" xfId="0" applyNumberFormat="1" applyFont="1" applyFill="1" applyBorder="1" applyAlignment="1">
      <alignment horizontal="center" shrinkToFit="1"/>
    </xf>
    <xf numFmtId="49" fontId="9" fillId="2" borderId="15" xfId="0" applyNumberFormat="1" applyFont="1" applyFill="1" applyBorder="1" applyAlignment="1">
      <alignment horizontal="center" shrinkToFit="1"/>
    </xf>
    <xf numFmtId="43" fontId="3" fillId="0" borderId="0" xfId="0" applyNumberFormat="1" applyFont="1" applyAlignment="1">
      <alignment shrinkToFit="1"/>
    </xf>
    <xf numFmtId="43" fontId="7" fillId="0" borderId="3" xfId="1" applyFont="1" applyFill="1" applyBorder="1" applyAlignment="1">
      <alignment horizontal="center" vertical="top"/>
    </xf>
    <xf numFmtId="0" fontId="8" fillId="0" borderId="3" xfId="0" applyFont="1" applyBorder="1" applyAlignment="1">
      <alignment horizontal="center" vertical="top" shrinkToFit="1"/>
    </xf>
    <xf numFmtId="0" fontId="8" fillId="0" borderId="3" xfId="0" applyFont="1" applyBorder="1" applyAlignment="1">
      <alignment horizontal="left" vertical="top" wrapText="1" shrinkToFit="1"/>
    </xf>
    <xf numFmtId="43" fontId="7" fillId="0" borderId="8" xfId="1" applyFont="1" applyFill="1" applyBorder="1" applyAlignment="1">
      <alignment horizontal="center"/>
    </xf>
    <xf numFmtId="0" fontId="8" fillId="0" borderId="8" xfId="0" applyFont="1" applyBorder="1" applyAlignment="1">
      <alignment horizontal="center" shrinkToFit="1"/>
    </xf>
    <xf numFmtId="43" fontId="7" fillId="0" borderId="11" xfId="1" applyFont="1" applyFill="1" applyBorder="1" applyAlignment="1">
      <alignment horizontal="center"/>
    </xf>
    <xf numFmtId="0" fontId="8" fillId="0" borderId="11" xfId="0" applyFont="1" applyBorder="1" applyAlignment="1">
      <alignment horizontal="center" shrinkToFit="1"/>
    </xf>
    <xf numFmtId="0" fontId="10" fillId="0" borderId="13" xfId="0" applyFont="1" applyBorder="1" applyAlignment="1">
      <alignment horizontal="center" shrinkToFit="1"/>
    </xf>
    <xf numFmtId="0" fontId="10" fillId="0" borderId="13" xfId="0" applyFont="1" applyBorder="1" applyAlignment="1">
      <alignment shrinkToFit="1"/>
    </xf>
    <xf numFmtId="43" fontId="8" fillId="0" borderId="13" xfId="1" applyFont="1" applyFill="1" applyBorder="1" applyAlignment="1">
      <alignment horizontal="left" shrinkToFit="1"/>
    </xf>
    <xf numFmtId="3" fontId="8" fillId="0" borderId="13" xfId="0" applyNumberFormat="1" applyFont="1" applyBorder="1" applyAlignment="1">
      <alignment horizontal="center" shrinkToFit="1"/>
    </xf>
    <xf numFmtId="0" fontId="8" fillId="0" borderId="13" xfId="0" applyFont="1" applyBorder="1" applyAlignment="1">
      <alignment horizontal="center" shrinkToFit="1"/>
    </xf>
    <xf numFmtId="43" fontId="8" fillId="0" borderId="13" xfId="1" applyFont="1" applyFill="1" applyBorder="1" applyAlignment="1">
      <alignment horizontal="center" shrinkToFit="1"/>
    </xf>
    <xf numFmtId="0" fontId="8" fillId="0" borderId="13" xfId="0" applyFont="1" applyBorder="1" applyAlignment="1">
      <alignment horizontal="center" vertical="top" shrinkToFit="1"/>
    </xf>
    <xf numFmtId="0" fontId="8" fillId="0" borderId="13" xfId="0" applyFont="1" applyBorder="1" applyAlignment="1">
      <alignment vertical="top" shrinkToFit="1"/>
    </xf>
    <xf numFmtId="43" fontId="8" fillId="0" borderId="13" xfId="0" applyNumberFormat="1" applyFont="1" applyBorder="1" applyAlignment="1">
      <alignment vertical="top" wrapText="1" shrinkToFit="1"/>
    </xf>
    <xf numFmtId="187" fontId="8" fillId="0" borderId="13" xfId="1" applyNumberFormat="1" applyFont="1" applyFill="1" applyBorder="1" applyAlignment="1">
      <alignment horizontal="center" vertical="top" shrinkToFit="1"/>
    </xf>
    <xf numFmtId="43" fontId="8" fillId="0" borderId="13" xfId="1" applyFont="1" applyFill="1" applyBorder="1" applyAlignment="1">
      <alignment horizontal="left" vertical="top" wrapText="1" shrinkToFit="1"/>
    </xf>
    <xf numFmtId="43" fontId="8" fillId="0" borderId="11" xfId="1" applyFont="1" applyFill="1" applyBorder="1" applyAlignment="1">
      <alignment vertical="top" wrapText="1" shrinkToFit="1"/>
    </xf>
    <xf numFmtId="0" fontId="8" fillId="0" borderId="13" xfId="0" applyFont="1" applyBorder="1" applyAlignment="1">
      <alignment vertical="top" wrapText="1" shrinkToFit="1"/>
    </xf>
    <xf numFmtId="43" fontId="8" fillId="0" borderId="11" xfId="1" applyFont="1" applyFill="1" applyBorder="1" applyAlignment="1">
      <alignment horizontal="left" vertical="top" wrapText="1" shrinkToFit="1"/>
    </xf>
    <xf numFmtId="43" fontId="8" fillId="0" borderId="13" xfId="1" applyFont="1" applyFill="1" applyBorder="1" applyAlignment="1">
      <alignment horizontal="center" vertical="top" shrinkToFit="1"/>
    </xf>
    <xf numFmtId="0" fontId="8" fillId="0" borderId="13" xfId="0" applyFont="1" applyBorder="1" applyAlignment="1">
      <alignment horizontal="left" vertical="top" wrapText="1" shrinkToFit="1"/>
    </xf>
    <xf numFmtId="0" fontId="8" fillId="0" borderId="11" xfId="0" applyFont="1" applyBorder="1" applyAlignment="1">
      <alignment vertical="top" shrinkToFit="1"/>
    </xf>
    <xf numFmtId="1" fontId="8" fillId="0" borderId="13" xfId="0" applyNumberFormat="1" applyFont="1" applyBorder="1" applyAlignment="1">
      <alignment horizontal="center" vertical="top" shrinkToFit="1"/>
    </xf>
    <xf numFmtId="0" fontId="10" fillId="0" borderId="13" xfId="0" applyFont="1" applyBorder="1" applyAlignment="1">
      <alignment horizontal="center" vertical="top" shrinkToFit="1"/>
    </xf>
    <xf numFmtId="0" fontId="10" fillId="0" borderId="13" xfId="0" applyFont="1" applyBorder="1" applyAlignment="1">
      <alignment vertical="top" shrinkToFit="1"/>
    </xf>
    <xf numFmtId="43" fontId="11" fillId="0" borderId="13" xfId="0" applyNumberFormat="1" applyFont="1" applyBorder="1" applyAlignment="1">
      <alignment horizontal="left" vertical="top" wrapText="1" shrinkToFit="1"/>
    </xf>
    <xf numFmtId="0" fontId="12" fillId="0" borderId="13" xfId="0" applyFont="1" applyBorder="1" applyAlignment="1">
      <alignment vertical="top" shrinkToFit="1"/>
    </xf>
    <xf numFmtId="43" fontId="8" fillId="0" borderId="13" xfId="0" applyNumberFormat="1" applyFont="1" applyBorder="1" applyAlignment="1">
      <alignment horizontal="center" shrinkToFit="1"/>
    </xf>
    <xf numFmtId="0" fontId="8" fillId="0" borderId="13" xfId="0" applyFont="1" applyBorder="1" applyAlignment="1">
      <alignment shrinkToFit="1"/>
    </xf>
    <xf numFmtId="0" fontId="8" fillId="0" borderId="13" xfId="0" applyFont="1" applyBorder="1" applyAlignment="1">
      <alignment horizontal="center" vertical="center" shrinkToFit="1"/>
    </xf>
    <xf numFmtId="43" fontId="8" fillId="0" borderId="13" xfId="0" applyNumberFormat="1" applyFont="1" applyBorder="1" applyAlignment="1">
      <alignment horizontal="center" vertical="center" shrinkToFit="1"/>
    </xf>
    <xf numFmtId="0" fontId="12" fillId="0" borderId="13" xfId="0" applyFont="1" applyBorder="1" applyAlignment="1">
      <alignment shrinkToFit="1"/>
    </xf>
    <xf numFmtId="0" fontId="12" fillId="0" borderId="0" xfId="0" applyFont="1" applyAlignment="1">
      <alignment shrinkToFit="1"/>
    </xf>
    <xf numFmtId="0" fontId="12" fillId="0" borderId="13" xfId="0" applyFont="1" applyBorder="1" applyAlignment="1">
      <alignment horizontal="center" shrinkToFit="1"/>
    </xf>
    <xf numFmtId="0" fontId="13" fillId="0" borderId="13" xfId="0" applyFont="1" applyBorder="1" applyAlignment="1">
      <alignment horizontal="left" shrinkToFit="1"/>
    </xf>
    <xf numFmtId="0" fontId="8" fillId="0" borderId="13" xfId="0" applyFont="1" applyBorder="1" applyAlignment="1">
      <alignment horizontal="left" shrinkToFit="1"/>
    </xf>
    <xf numFmtId="0" fontId="12" fillId="0" borderId="13" xfId="0" applyFont="1" applyBorder="1" applyAlignment="1">
      <alignment horizontal="center" vertical="top" shrinkToFit="1"/>
    </xf>
    <xf numFmtId="0" fontId="12" fillId="0" borderId="13" xfId="0" applyFont="1" applyBorder="1" applyAlignment="1">
      <alignment horizontal="left" vertical="top" shrinkToFit="1"/>
    </xf>
    <xf numFmtId="0" fontId="8" fillId="0" borderId="13" xfId="0" applyFont="1" applyBorder="1" applyAlignment="1">
      <alignment horizontal="left" vertical="top" shrinkToFit="1"/>
    </xf>
    <xf numFmtId="43" fontId="8" fillId="0" borderId="11" xfId="1" applyFont="1" applyFill="1" applyBorder="1" applyAlignment="1">
      <alignment horizontal="center" vertical="center" shrinkToFit="1"/>
    </xf>
    <xf numFmtId="43" fontId="8" fillId="0" borderId="13" xfId="1" applyFont="1" applyFill="1" applyBorder="1" applyAlignment="1">
      <alignment vertical="top" wrapText="1" shrinkToFit="1"/>
    </xf>
    <xf numFmtId="3" fontId="8" fillId="0" borderId="13" xfId="0" applyNumberFormat="1" applyFont="1" applyBorder="1" applyAlignment="1">
      <alignment vertical="top" shrinkToFit="1"/>
    </xf>
    <xf numFmtId="1" fontId="8" fillId="0" borderId="13" xfId="0" applyNumberFormat="1" applyFont="1" applyBorder="1" applyAlignment="1">
      <alignment horizontal="center" shrinkToFit="1"/>
    </xf>
    <xf numFmtId="0" fontId="8" fillId="0" borderId="4" xfId="0" applyFont="1" applyBorder="1" applyAlignment="1">
      <alignment shrinkToFit="1"/>
    </xf>
    <xf numFmtId="0" fontId="8" fillId="0" borderId="1" xfId="0" applyFont="1" applyBorder="1" applyAlignment="1">
      <alignment shrinkToFit="1"/>
    </xf>
    <xf numFmtId="43" fontId="12" fillId="0" borderId="13" xfId="1" applyFont="1" applyFill="1" applyBorder="1" applyAlignment="1">
      <alignment horizontal="left" vertical="top" wrapText="1" shrinkToFit="1"/>
    </xf>
    <xf numFmtId="43" fontId="8" fillId="0" borderId="13" xfId="0" applyNumberFormat="1" applyFont="1" applyBorder="1" applyAlignment="1">
      <alignment horizontal="center" vertical="top" shrinkToFit="1"/>
    </xf>
    <xf numFmtId="0" fontId="12" fillId="0" borderId="13" xfId="0" applyFont="1" applyBorder="1" applyAlignment="1">
      <alignment horizontal="left" vertical="top" wrapText="1" shrinkToFit="1"/>
    </xf>
    <xf numFmtId="0" fontId="10" fillId="0" borderId="13" xfId="0" applyFont="1" applyBorder="1" applyAlignment="1">
      <alignment horizontal="left" vertical="top" shrinkToFit="1"/>
    </xf>
    <xf numFmtId="4" fontId="8" fillId="0" borderId="13" xfId="0" applyNumberFormat="1" applyFont="1" applyBorder="1" applyAlignment="1">
      <alignment horizontal="left" vertical="top" shrinkToFit="1"/>
    </xf>
    <xf numFmtId="0" fontId="10" fillId="0" borderId="3" xfId="0" applyFont="1" applyBorder="1" applyAlignment="1">
      <alignment horizontal="center" vertical="top" shrinkToFit="1"/>
    </xf>
    <xf numFmtId="0" fontId="10" fillId="0" borderId="0" xfId="0" applyFont="1" applyAlignment="1">
      <alignment vertical="top" shrinkToFit="1"/>
    </xf>
    <xf numFmtId="43" fontId="8" fillId="0" borderId="3" xfId="0" applyNumberFormat="1" applyFont="1" applyBorder="1" applyAlignment="1">
      <alignment horizontal="left" vertical="top" wrapText="1" shrinkToFit="1"/>
    </xf>
    <xf numFmtId="0" fontId="8" fillId="0" borderId="3" xfId="0" applyFont="1" applyBorder="1" applyAlignment="1">
      <alignment vertical="top" wrapText="1" shrinkToFit="1"/>
    </xf>
    <xf numFmtId="0" fontId="10" fillId="0" borderId="8" xfId="0" applyFont="1" applyBorder="1" applyAlignment="1">
      <alignment shrinkToFit="1"/>
    </xf>
    <xf numFmtId="0" fontId="8" fillId="0" borderId="8" xfId="0" applyFont="1" applyBorder="1" applyAlignment="1">
      <alignment shrinkToFit="1"/>
    </xf>
    <xf numFmtId="0" fontId="8" fillId="0" borderId="8" xfId="0" applyFont="1" applyBorder="1" applyAlignment="1">
      <alignment wrapText="1" shrinkToFit="1"/>
    </xf>
    <xf numFmtId="43" fontId="8" fillId="0" borderId="8" xfId="1" applyFont="1" applyFill="1" applyBorder="1" applyAlignment="1">
      <alignment vertical="center" shrinkToFit="1"/>
    </xf>
    <xf numFmtId="0" fontId="8" fillId="0" borderId="11" xfId="0" applyFont="1" applyBorder="1" applyAlignment="1">
      <alignment shrinkToFit="1"/>
    </xf>
    <xf numFmtId="0" fontId="8" fillId="0" borderId="11" xfId="0" applyFont="1" applyBorder="1" applyAlignment="1">
      <alignment wrapText="1" shrinkToFit="1"/>
    </xf>
    <xf numFmtId="43" fontId="8" fillId="0" borderId="11" xfId="1" applyFont="1" applyFill="1" applyBorder="1" applyAlignment="1">
      <alignment vertical="center" shrinkToFit="1"/>
    </xf>
    <xf numFmtId="0" fontId="10" fillId="0" borderId="3" xfId="0" applyFont="1" applyBorder="1" applyAlignment="1">
      <alignment vertical="top" shrinkToFit="1"/>
    </xf>
    <xf numFmtId="43" fontId="8" fillId="0" borderId="3" xfId="1" applyFont="1" applyFill="1" applyBorder="1" applyAlignment="1">
      <alignment vertical="top" wrapText="1" shrinkToFit="1"/>
    </xf>
    <xf numFmtId="3" fontId="8" fillId="0" borderId="3" xfId="0" applyNumberFormat="1" applyFont="1" applyBorder="1" applyAlignment="1">
      <alignment vertical="top" shrinkToFit="1"/>
    </xf>
    <xf numFmtId="0" fontId="8" fillId="0" borderId="11" xfId="0" applyFont="1" applyBorder="1" applyAlignment="1">
      <alignment horizontal="center" vertical="top" shrinkToFit="1"/>
    </xf>
    <xf numFmtId="43" fontId="8" fillId="0" borderId="11" xfId="1" applyFont="1" applyFill="1" applyBorder="1" applyAlignment="1">
      <alignment vertical="top" shrinkToFit="1"/>
    </xf>
    <xf numFmtId="43" fontId="8" fillId="0" borderId="11" xfId="1" applyFont="1" applyFill="1" applyBorder="1" applyAlignment="1">
      <alignment horizontal="center" vertical="top" shrinkToFit="1"/>
    </xf>
    <xf numFmtId="0" fontId="8" fillId="0" borderId="11" xfId="0" applyFont="1" applyBorder="1" applyAlignment="1">
      <alignment vertical="top" wrapText="1" shrinkToFit="1"/>
    </xf>
    <xf numFmtId="3" fontId="8" fillId="0" borderId="13" xfId="0" applyNumberFormat="1" applyFont="1" applyBorder="1" applyAlignment="1">
      <alignment horizontal="right" shrinkToFit="1"/>
    </xf>
    <xf numFmtId="3" fontId="8" fillId="0" borderId="13" xfId="0" applyNumberFormat="1" applyFont="1" applyBorder="1" applyAlignment="1">
      <alignment horizontal="right" vertical="top" shrinkToFit="1"/>
    </xf>
    <xf numFmtId="187" fontId="8" fillId="0" borderId="13" xfId="1" applyNumberFormat="1" applyFont="1" applyFill="1" applyBorder="1" applyAlignment="1">
      <alignment horizontal="right" vertical="top" shrinkToFit="1"/>
    </xf>
    <xf numFmtId="0" fontId="8" fillId="0" borderId="13" xfId="0" applyFont="1" applyBorder="1" applyAlignment="1">
      <alignment horizontal="right" shrinkToFit="1"/>
    </xf>
    <xf numFmtId="3" fontId="8" fillId="0" borderId="3" xfId="0" applyNumberFormat="1" applyFont="1" applyBorder="1" applyAlignment="1">
      <alignment horizontal="right" vertical="top" shrinkToFit="1"/>
    </xf>
    <xf numFmtId="187" fontId="8" fillId="0" borderId="3" xfId="1" applyNumberFormat="1" applyFont="1" applyFill="1" applyBorder="1" applyAlignment="1">
      <alignment horizontal="right" vertical="top" shrinkToFit="1"/>
    </xf>
    <xf numFmtId="43" fontId="13" fillId="3" borderId="13" xfId="1" applyFont="1" applyFill="1" applyBorder="1" applyAlignment="1">
      <alignment shrinkToFit="1"/>
    </xf>
    <xf numFmtId="0" fontId="3" fillId="0" borderId="0" xfId="0" applyFont="1" applyAlignment="1">
      <alignment horizontal="right" shrinkToFit="1"/>
    </xf>
    <xf numFmtId="43" fontId="14" fillId="0" borderId="0" xfId="1" applyFont="1" applyAlignment="1">
      <alignment shrinkToFit="1"/>
    </xf>
    <xf numFmtId="0" fontId="10" fillId="3" borderId="13" xfId="0" applyFont="1" applyFill="1" applyBorder="1" applyAlignment="1">
      <alignment horizontal="center" shrinkToFit="1"/>
    </xf>
    <xf numFmtId="0" fontId="3" fillId="0" borderId="0" xfId="0" applyFont="1" applyAlignment="1">
      <alignment horizontal="left" shrinkToFit="1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horizontal="right" shrinkToFit="1"/>
    </xf>
    <xf numFmtId="0" fontId="2" fillId="2" borderId="4" xfId="0" applyFont="1" applyFill="1" applyBorder="1" applyAlignment="1">
      <alignment horizontal="center" shrinkToFit="1"/>
    </xf>
    <xf numFmtId="0" fontId="2" fillId="2" borderId="5" xfId="0" applyFont="1" applyFill="1" applyBorder="1" applyAlignment="1">
      <alignment horizontal="center" shrinkToFit="1"/>
    </xf>
    <xf numFmtId="0" fontId="2" fillId="2" borderId="6" xfId="0" applyFont="1" applyFill="1" applyBorder="1" applyAlignment="1">
      <alignment horizontal="center" shrinkToFit="1"/>
    </xf>
    <xf numFmtId="3" fontId="8" fillId="0" borderId="3" xfId="0" applyNumberFormat="1" applyFont="1" applyBorder="1" applyAlignment="1">
      <alignment horizontal="center" textRotation="180" shrinkToFit="1"/>
    </xf>
    <xf numFmtId="3" fontId="8" fillId="0" borderId="8" xfId="0" applyNumberFormat="1" applyFont="1" applyBorder="1" applyAlignment="1">
      <alignment horizontal="center" textRotation="180" shrinkToFit="1"/>
    </xf>
    <xf numFmtId="3" fontId="8" fillId="0" borderId="11" xfId="0" applyNumberFormat="1" applyFont="1" applyBorder="1" applyAlignment="1">
      <alignment horizontal="center" textRotation="180" shrinkToFit="1"/>
    </xf>
    <xf numFmtId="0" fontId="8" fillId="0" borderId="3" xfId="0" applyFont="1" applyBorder="1" applyAlignment="1">
      <alignment horizontal="left" vertical="top" wrapText="1" shrinkToFit="1"/>
    </xf>
    <xf numFmtId="0" fontId="8" fillId="0" borderId="8" xfId="0" applyFont="1" applyBorder="1" applyAlignment="1">
      <alignment horizontal="left" vertical="top" wrapText="1" shrinkToFit="1"/>
    </xf>
    <xf numFmtId="0" fontId="8" fillId="0" borderId="11" xfId="0" applyFont="1" applyBorder="1" applyAlignment="1">
      <alignment horizontal="left" vertical="top" wrapText="1" shrinkToFit="1"/>
    </xf>
    <xf numFmtId="43" fontId="14" fillId="0" borderId="0" xfId="1" applyFont="1" applyBorder="1" applyAlignment="1">
      <alignment shrinkToFit="1"/>
    </xf>
    <xf numFmtId="43" fontId="15" fillId="0" borderId="0" xfId="1" applyFont="1" applyBorder="1" applyAlignment="1">
      <alignment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425543</xdr:colOff>
      <xdr:row>16</xdr:row>
      <xdr:rowOff>196103</xdr:rowOff>
    </xdr:from>
    <xdr:to>
      <xdr:col>3</xdr:col>
      <xdr:colOff>726701</xdr:colOff>
      <xdr:row>18</xdr:row>
      <xdr:rowOff>112059</xdr:rowOff>
    </xdr:to>
    <xdr:sp macro="" textlink="">
      <xdr:nvSpPr>
        <xdr:cNvPr id="2" name="ลูกศร: ล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016843" y="7673228"/>
          <a:ext cx="301158" cy="430306"/>
        </a:xfrm>
        <a:prstGeom prst="downArrow">
          <a:avLst/>
        </a:prstGeom>
        <a:solidFill>
          <a:srgbClr val="92D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</xdr:col>
      <xdr:colOff>63501</xdr:colOff>
      <xdr:row>51</xdr:row>
      <xdr:rowOff>143933</xdr:rowOff>
    </xdr:from>
    <xdr:to>
      <xdr:col>1</xdr:col>
      <xdr:colOff>3175001</xdr:colOff>
      <xdr:row>57</xdr:row>
      <xdr:rowOff>58208</xdr:rowOff>
    </xdr:to>
    <xdr:grpSp>
      <xdr:nvGrpSpPr>
        <xdr:cNvPr id="3" name="Group 1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>
          <a:grpSpLocks/>
        </xdr:cNvGrpSpPr>
      </xdr:nvGrpSpPr>
      <xdr:grpSpPr bwMode="auto">
        <a:xfrm>
          <a:off x="415926" y="27585458"/>
          <a:ext cx="3111500" cy="1457325"/>
          <a:chOff x="95250" y="7734300"/>
          <a:chExt cx="3105150" cy="1457325"/>
        </a:xfrm>
      </xdr:grpSpPr>
      <xdr:grpSp>
        <xdr:nvGrpSpPr>
          <xdr:cNvPr id="4" name="Group 12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GrpSpPr>
            <a:grpSpLocks/>
          </xdr:cNvGrpSpPr>
        </xdr:nvGrpSpPr>
        <xdr:grpSpPr bwMode="auto">
          <a:xfrm>
            <a:off x="95250" y="7734300"/>
            <a:ext cx="3086100" cy="1457325"/>
            <a:chOff x="2819400" y="5457827"/>
            <a:chExt cx="3086100" cy="1409698"/>
          </a:xfrm>
        </xdr:grpSpPr>
        <xdr:sp macro="" textlink="">
          <xdr:nvSpPr>
            <xdr:cNvPr id="6" name="Rectangle 28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/>
          </xdr:nvSpPr>
          <xdr:spPr>
            <a:xfrm>
              <a:off x="3762375" y="5457827"/>
              <a:ext cx="1390650" cy="313266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ตรวจแล้วถูกต้อง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7" name="Rectangle 29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/>
          </xdr:nvSpPr>
          <xdr:spPr>
            <a:xfrm>
              <a:off x="2819400" y="5955367"/>
              <a:ext cx="1228725" cy="294839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th-TH" sz="1600" baseline="0">
                  <a:latin typeface="TH SarabunPSK" pitchFamily="34" charset="-34"/>
                  <a:cs typeface="TH SarabunPSK" pitchFamily="34" charset="-34"/>
                </a:rPr>
                <a:t>        พ.ต.ท.หญิง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8" name="Rectangle 30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SpPr/>
          </xdr:nvSpPr>
          <xdr:spPr>
            <a:xfrm>
              <a:off x="3771900" y="6277847"/>
              <a:ext cx="1390650" cy="313266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(ปิยะวรรณ เพชรแก้ว) ผ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9" name="Rectangle 31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SpPr/>
          </xdr:nvSpPr>
          <xdr:spPr>
            <a:xfrm>
              <a:off x="3048000" y="6563472"/>
              <a:ext cx="2857500" cy="304053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สว.อก.สภ.ขุนทะเล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Rectangle 27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/>
        </xdr:nvSpPr>
        <xdr:spPr bwMode="auto">
          <a:xfrm>
            <a:off x="2314575" y="8248650"/>
            <a:ext cx="885825" cy="304800"/>
          </a:xfrm>
          <a:prstGeom prst="rect">
            <a:avLst/>
          </a:prstGeom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th-TH" sz="1600" baseline="0">
                <a:latin typeface="TH SarabunPSK" pitchFamily="34" charset="-34"/>
                <a:cs typeface="TH SarabunPSK" pitchFamily="34" charset="-34"/>
              </a:rPr>
              <a:t>ผู้ตรวจสอบ</a:t>
            </a:r>
            <a:endParaRPr lang="en-US" sz="1600"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</xdr:col>
      <xdr:colOff>1250957</xdr:colOff>
      <xdr:row>54</xdr:row>
      <xdr:rowOff>247474</xdr:rowOff>
    </xdr:from>
    <xdr:to>
      <xdr:col>7</xdr:col>
      <xdr:colOff>167223</xdr:colOff>
      <xdr:row>59</xdr:row>
      <xdr:rowOff>35978</xdr:rowOff>
    </xdr:to>
    <xdr:grpSp>
      <xdr:nvGrpSpPr>
        <xdr:cNvPr id="10" name="Group 4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>
          <a:grpSpLocks/>
        </xdr:cNvGrpSpPr>
      </xdr:nvGrpSpPr>
      <xdr:grpSpPr bwMode="auto">
        <a:xfrm>
          <a:off x="6261107" y="28460524"/>
          <a:ext cx="3278716" cy="1074379"/>
          <a:chOff x="3409950" y="8248648"/>
          <a:chExt cx="2857500" cy="1238249"/>
        </a:xfrm>
      </xdr:grpSpPr>
      <xdr:grpSp>
        <xdr:nvGrpSpPr>
          <xdr:cNvPr id="11" name="Group 12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GrpSpPr>
            <a:grpSpLocks/>
          </xdr:cNvGrpSpPr>
        </xdr:nvGrpSpPr>
        <xdr:grpSpPr bwMode="auto">
          <a:xfrm>
            <a:off x="3409950" y="8248648"/>
            <a:ext cx="2857500" cy="1238249"/>
            <a:chOff x="3048000" y="5973795"/>
            <a:chExt cx="2857500" cy="1197782"/>
          </a:xfrm>
        </xdr:grpSpPr>
        <xdr:sp macro="" textlink="">
          <xdr:nvSpPr>
            <xdr:cNvPr id="13" name="Rectangle 36">
              <a:extLst>
                <a:ext uri="{FF2B5EF4-FFF2-40B4-BE49-F238E27FC236}">
                  <a16:creationId xmlns:a16="http://schemas.microsoft.com/office/drawing/2014/main" id="{00000000-0008-0000-0100-00000D000000}"/>
                </a:ext>
              </a:extLst>
            </xdr:cNvPr>
            <xdr:cNvSpPr/>
          </xdr:nvSpPr>
          <xdr:spPr>
            <a:xfrm>
              <a:off x="3067050" y="5973795"/>
              <a:ext cx="981075" cy="294839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th-TH" sz="1600" baseline="0">
                  <a:latin typeface="TH SarabunPSK" pitchFamily="34" charset="-34"/>
                  <a:cs typeface="TH SarabunPSK" pitchFamily="34" charset="-34"/>
                </a:rPr>
                <a:t>         พ.ต.อ.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14" name="Rectangle 37">
              <a:extLst>
                <a:ext uri="{FF2B5EF4-FFF2-40B4-BE49-F238E27FC236}">
                  <a16:creationId xmlns:a16="http://schemas.microsoft.com/office/drawing/2014/main" id="{00000000-0008-0000-0100-00000E000000}"/>
                </a:ext>
              </a:extLst>
            </xdr:cNvPr>
            <xdr:cNvSpPr/>
          </xdr:nvSpPr>
          <xdr:spPr>
            <a:xfrm>
              <a:off x="3771900" y="6277847"/>
              <a:ext cx="1390650" cy="313266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(ปิยวัฒน์ บัวขาว</a:t>
              </a:r>
              <a:r>
                <a:rPr lang="th-TH" sz="1600" baseline="0">
                  <a:latin typeface="TH SarabunPSK" pitchFamily="34" charset="-34"/>
                  <a:cs typeface="TH SarabunPSK" pitchFamily="34" charset="-34"/>
                </a:rPr>
                <a:t>)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15" name="Rectangle 38">
              <a:extLst>
                <a:ext uri="{FF2B5EF4-FFF2-40B4-BE49-F238E27FC236}">
                  <a16:creationId xmlns:a16="http://schemas.microsoft.com/office/drawing/2014/main" id="{00000000-0008-0000-0100-00000F000000}"/>
                </a:ext>
              </a:extLst>
            </xdr:cNvPr>
            <xdr:cNvSpPr/>
          </xdr:nvSpPr>
          <xdr:spPr>
            <a:xfrm>
              <a:off x="3048000" y="6563472"/>
              <a:ext cx="2857500" cy="608105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ผกก.สภ.ขุนทะเล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2" name="Rectangle 34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/>
        </xdr:nvSpPr>
        <xdr:spPr bwMode="auto">
          <a:xfrm>
            <a:off x="5429250" y="8248648"/>
            <a:ext cx="704850" cy="304800"/>
          </a:xfrm>
          <a:prstGeom prst="rect">
            <a:avLst/>
          </a:prstGeom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th-TH" sz="1600" baseline="0">
                <a:latin typeface="TH SarabunPSK" pitchFamily="34" charset="-34"/>
                <a:cs typeface="TH SarabunPSK" pitchFamily="34" charset="-34"/>
              </a:rPr>
              <a:t>ผู้ควบคุม</a:t>
            </a:r>
            <a:endParaRPr lang="en-US" sz="1600"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3</xdr:col>
      <xdr:colOff>904882</xdr:colOff>
      <xdr:row>54</xdr:row>
      <xdr:rowOff>174623</xdr:rowOff>
    </xdr:from>
    <xdr:to>
      <xdr:col>4</xdr:col>
      <xdr:colOff>515595</xdr:colOff>
      <xdr:row>55</xdr:row>
      <xdr:rowOff>247650</xdr:rowOff>
    </xdr:to>
    <xdr:pic>
      <xdr:nvPicPr>
        <xdr:cNvPr id="16" name="รูปภาพ 1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82" y="29073473"/>
          <a:ext cx="763238" cy="3302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1313391</xdr:colOff>
      <xdr:row>52</xdr:row>
      <xdr:rowOff>242358</xdr:rowOff>
    </xdr:from>
    <xdr:to>
      <xdr:col>1</xdr:col>
      <xdr:colOff>2143124</xdr:colOff>
      <xdr:row>54</xdr:row>
      <xdr:rowOff>219075</xdr:rowOff>
    </xdr:to>
    <xdr:pic>
      <xdr:nvPicPr>
        <xdr:cNvPr id="17" name="Picture 40" descr="147586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/>
      </xdr:nvPicPr>
      <xdr:blipFill>
        <a:blip xmlns:r="http://schemas.openxmlformats.org/officeDocument/2006/relationships" r:embed="rId2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816" y="28626858"/>
          <a:ext cx="829733" cy="4910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</a:spPr>
      <a:bodyPr wrap="none" lIns="91440" tIns="45720" rIns="91440" bIns="45720">
        <a:spAutoFit/>
      </a:bodyPr>
      <a:lstStyle>
        <a:defPPr algn="ctr">
          <a:defRPr sz="5400" b="1" cap="none" spc="50">
            <a:ln w="0"/>
            <a:solidFill>
              <a:schemeClr val="bg2"/>
            </a:solidFill>
            <a:effectLst>
              <a:innerShdw blurRad="63500" dist="50800" dir="13500000">
                <a:srgbClr val="000000">
                  <a:alpha val="50000"/>
                </a:srgbClr>
              </a:innerShdw>
            </a:effectLst>
            <a:latin typeface="TH SarabunPSK" panose="020B0500040200020003" pitchFamily="34" charset="-34"/>
            <a:cs typeface="TH SarabunPSK" panose="020B0500040200020003" pitchFamily="34" charset="-34"/>
          </a:defRPr>
        </a:defPPr>
      </a:lst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2:J81"/>
  <sheetViews>
    <sheetView tabSelected="1" view="pageBreakPreview" zoomScaleNormal="100" zoomScaleSheetLayoutView="100" zoomScalePageLayoutView="55" workbookViewId="0">
      <selection activeCell="C72" sqref="C72"/>
    </sheetView>
  </sheetViews>
  <sheetFormatPr defaultColWidth="9" defaultRowHeight="20.25" x14ac:dyDescent="0.3"/>
  <cols>
    <col min="1" max="1" width="4.625" style="1" customWidth="1"/>
    <col min="2" max="2" width="61.125" style="1" bestFit="1" customWidth="1"/>
    <col min="3" max="3" width="20.75" style="1" customWidth="1"/>
    <col min="4" max="4" width="15.125" style="1" bestFit="1" customWidth="1"/>
    <col min="5" max="5" width="7.25" style="1" customWidth="1"/>
    <col min="6" max="6" width="7.875" style="1" customWidth="1"/>
    <col min="7" max="7" width="6.25" style="1" customWidth="1"/>
    <col min="8" max="8" width="5.125" style="1" customWidth="1"/>
    <col min="9" max="9" width="16.625" style="1" bestFit="1" customWidth="1"/>
    <col min="10" max="10" width="24.875" style="1" customWidth="1"/>
    <col min="11" max="16384" width="9" style="1"/>
  </cols>
  <sheetData>
    <row r="2" spans="1:10" x14ac:dyDescent="0.3">
      <c r="A2" s="109" t="s">
        <v>45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0" x14ac:dyDescent="0.3">
      <c r="A3" s="109" t="s">
        <v>104</v>
      </c>
      <c r="B3" s="109"/>
      <c r="C3" s="109"/>
      <c r="D3" s="109"/>
      <c r="E3" s="109"/>
      <c r="F3" s="109"/>
      <c r="G3" s="109"/>
      <c r="H3" s="109"/>
      <c r="I3" s="109"/>
      <c r="J3" s="109"/>
    </row>
    <row r="4" spans="1:10" x14ac:dyDescent="0.3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10" x14ac:dyDescent="0.3">
      <c r="A5" s="5"/>
      <c r="B5" s="6"/>
      <c r="C5" s="6"/>
      <c r="J5" s="105"/>
    </row>
    <row r="6" spans="1:10" x14ac:dyDescent="0.3">
      <c r="A6" s="7"/>
      <c r="B6" s="2" t="s">
        <v>0</v>
      </c>
      <c r="C6" s="2" t="s">
        <v>1</v>
      </c>
      <c r="D6" s="111" t="s">
        <v>2</v>
      </c>
      <c r="E6" s="112"/>
      <c r="F6" s="112"/>
      <c r="G6" s="112"/>
      <c r="H6" s="113"/>
      <c r="I6" s="2" t="s">
        <v>3</v>
      </c>
      <c r="J6" s="2" t="s">
        <v>4</v>
      </c>
    </row>
    <row r="7" spans="1:10" x14ac:dyDescent="0.3">
      <c r="A7" s="8" t="s">
        <v>5</v>
      </c>
      <c r="B7" s="3" t="s">
        <v>6</v>
      </c>
      <c r="C7" s="9" t="s">
        <v>7</v>
      </c>
      <c r="D7" s="10" t="s">
        <v>8</v>
      </c>
      <c r="E7" s="11" t="s">
        <v>9</v>
      </c>
      <c r="F7" s="11" t="s">
        <v>9</v>
      </c>
      <c r="G7" s="11" t="s">
        <v>10</v>
      </c>
      <c r="H7" s="11" t="s">
        <v>11</v>
      </c>
      <c r="I7" s="3" t="s">
        <v>12</v>
      </c>
      <c r="J7" s="3" t="s">
        <v>13</v>
      </c>
    </row>
    <row r="8" spans="1:10" x14ac:dyDescent="0.3">
      <c r="A8" s="12"/>
      <c r="B8" s="4"/>
      <c r="C8" s="13"/>
      <c r="D8" s="14"/>
      <c r="E8" s="15" t="s">
        <v>14</v>
      </c>
      <c r="F8" s="15" t="s">
        <v>15</v>
      </c>
      <c r="G8" s="15"/>
      <c r="H8" s="15"/>
      <c r="I8" s="4"/>
      <c r="J8" s="4"/>
    </row>
    <row r="9" spans="1:10" hidden="1" x14ac:dyDescent="0.3">
      <c r="A9" s="20" t="s">
        <v>84</v>
      </c>
      <c r="B9" s="21" t="s">
        <v>85</v>
      </c>
      <c r="C9" s="22" t="s">
        <v>86</v>
      </c>
      <c r="D9" s="23" t="s">
        <v>87</v>
      </c>
      <c r="E9" s="24" t="s">
        <v>88</v>
      </c>
      <c r="F9" s="24" t="s">
        <v>89</v>
      </c>
      <c r="G9" s="24" t="s">
        <v>90</v>
      </c>
      <c r="H9" s="24" t="s">
        <v>91</v>
      </c>
      <c r="I9" s="25" t="s">
        <v>92</v>
      </c>
      <c r="J9" s="26" t="s">
        <v>93</v>
      </c>
    </row>
    <row r="10" spans="1:10" x14ac:dyDescent="0.3">
      <c r="A10" s="35">
        <v>1</v>
      </c>
      <c r="B10" s="36" t="s">
        <v>51</v>
      </c>
      <c r="C10" s="37"/>
      <c r="D10" s="38"/>
      <c r="E10" s="39"/>
      <c r="F10" s="39"/>
      <c r="G10" s="39"/>
      <c r="H10" s="39"/>
      <c r="I10" s="39"/>
      <c r="J10" s="40"/>
    </row>
    <row r="11" spans="1:10" s="17" customFormat="1" ht="75" x14ac:dyDescent="0.2">
      <c r="A11" s="41"/>
      <c r="B11" s="42" t="s">
        <v>47</v>
      </c>
      <c r="C11" s="43" t="s">
        <v>60</v>
      </c>
      <c r="D11" s="100">
        <v>15200</v>
      </c>
      <c r="E11" s="41" t="s">
        <v>16</v>
      </c>
      <c r="F11" s="41" t="s">
        <v>16</v>
      </c>
      <c r="G11" s="41" t="s">
        <v>16</v>
      </c>
      <c r="H11" s="41" t="s">
        <v>16</v>
      </c>
      <c r="I11" s="41" t="s">
        <v>110</v>
      </c>
      <c r="J11" s="45" t="s">
        <v>103</v>
      </c>
    </row>
    <row r="12" spans="1:10" s="16" customFormat="1" ht="93.75" x14ac:dyDescent="0.2">
      <c r="A12" s="41"/>
      <c r="B12" s="42" t="s">
        <v>48</v>
      </c>
      <c r="C12" s="46" t="s">
        <v>61</v>
      </c>
      <c r="D12" s="44">
        <v>20000</v>
      </c>
      <c r="E12" s="41" t="s">
        <v>16</v>
      </c>
      <c r="F12" s="41" t="s">
        <v>16</v>
      </c>
      <c r="G12" s="41" t="s">
        <v>16</v>
      </c>
      <c r="H12" s="41" t="s">
        <v>16</v>
      </c>
      <c r="I12" s="41" t="s">
        <v>110</v>
      </c>
      <c r="J12" s="45" t="s">
        <v>103</v>
      </c>
    </row>
    <row r="13" spans="1:10" s="16" customFormat="1" ht="131.25" x14ac:dyDescent="0.2">
      <c r="A13" s="41"/>
      <c r="B13" s="42" t="s">
        <v>52</v>
      </c>
      <c r="C13" s="48" t="s">
        <v>62</v>
      </c>
      <c r="D13" s="49">
        <v>4420</v>
      </c>
      <c r="E13" s="41" t="s">
        <v>16</v>
      </c>
      <c r="F13" s="41" t="s">
        <v>16</v>
      </c>
      <c r="G13" s="41" t="s">
        <v>16</v>
      </c>
      <c r="H13" s="41" t="s">
        <v>16</v>
      </c>
      <c r="I13" s="41" t="s">
        <v>110</v>
      </c>
      <c r="J13" s="50" t="s">
        <v>63</v>
      </c>
    </row>
    <row r="14" spans="1:10" s="16" customFormat="1" ht="93.75" hidden="1" x14ac:dyDescent="0.2">
      <c r="A14" s="41"/>
      <c r="B14" s="51" t="s">
        <v>49</v>
      </c>
      <c r="C14" s="45" t="s">
        <v>64</v>
      </c>
      <c r="D14" s="44">
        <v>0</v>
      </c>
      <c r="E14" s="41" t="s">
        <v>16</v>
      </c>
      <c r="F14" s="41" t="s">
        <v>16</v>
      </c>
      <c r="G14" s="41" t="s">
        <v>16</v>
      </c>
      <c r="H14" s="41" t="s">
        <v>16</v>
      </c>
      <c r="I14" s="41" t="s">
        <v>95</v>
      </c>
      <c r="J14" s="50" t="s">
        <v>65</v>
      </c>
    </row>
    <row r="15" spans="1:10" s="16" customFormat="1" ht="75" x14ac:dyDescent="0.2">
      <c r="A15" s="52"/>
      <c r="B15" s="42" t="s">
        <v>50</v>
      </c>
      <c r="C15" s="46" t="s">
        <v>67</v>
      </c>
      <c r="D15" s="44">
        <f>12000+119800</f>
        <v>131800</v>
      </c>
      <c r="E15" s="41" t="s">
        <v>16</v>
      </c>
      <c r="F15" s="41" t="s">
        <v>16</v>
      </c>
      <c r="G15" s="41" t="s">
        <v>16</v>
      </c>
      <c r="H15" s="41" t="s">
        <v>16</v>
      </c>
      <c r="I15" s="41" t="s">
        <v>110</v>
      </c>
      <c r="J15" s="47" t="s">
        <v>66</v>
      </c>
    </row>
    <row r="16" spans="1:10" s="16" customFormat="1" ht="31.5" x14ac:dyDescent="0.2">
      <c r="A16" s="53">
        <v>2</v>
      </c>
      <c r="B16" s="54" t="s">
        <v>53</v>
      </c>
      <c r="C16" s="55" t="s">
        <v>68</v>
      </c>
      <c r="D16" s="44">
        <v>40000</v>
      </c>
      <c r="E16" s="41" t="s">
        <v>24</v>
      </c>
      <c r="F16" s="41" t="s">
        <v>24</v>
      </c>
      <c r="G16" s="41" t="s">
        <v>16</v>
      </c>
      <c r="H16" s="41" t="s">
        <v>16</v>
      </c>
      <c r="I16" s="41" t="s">
        <v>110</v>
      </c>
      <c r="J16" s="56" t="s">
        <v>69</v>
      </c>
    </row>
    <row r="17" spans="1:10" x14ac:dyDescent="0.3">
      <c r="A17" s="35">
        <v>3</v>
      </c>
      <c r="B17" s="36" t="s">
        <v>25</v>
      </c>
      <c r="C17" s="57" t="s">
        <v>37</v>
      </c>
      <c r="D17" s="114"/>
      <c r="E17" s="39" t="s">
        <v>16</v>
      </c>
      <c r="F17" s="39" t="s">
        <v>16</v>
      </c>
      <c r="G17" s="39" t="s">
        <v>16</v>
      </c>
      <c r="H17" s="39" t="s">
        <v>16</v>
      </c>
      <c r="I17" s="41" t="s">
        <v>110</v>
      </c>
      <c r="J17" s="58" t="s">
        <v>35</v>
      </c>
    </row>
    <row r="18" spans="1:10" x14ac:dyDescent="0.3">
      <c r="A18" s="59"/>
      <c r="B18" s="58" t="s">
        <v>26</v>
      </c>
      <c r="C18" s="60" t="s">
        <v>38</v>
      </c>
      <c r="D18" s="115"/>
      <c r="E18" s="61"/>
      <c r="F18" s="61"/>
      <c r="G18" s="61"/>
      <c r="H18" s="61"/>
      <c r="I18" s="39"/>
      <c r="J18" s="58" t="s">
        <v>34</v>
      </c>
    </row>
    <row r="19" spans="1:10" x14ac:dyDescent="0.3">
      <c r="A19" s="59"/>
      <c r="B19" s="62" t="s">
        <v>41</v>
      </c>
      <c r="C19" s="60" t="s">
        <v>39</v>
      </c>
      <c r="D19" s="116"/>
      <c r="E19" s="39"/>
      <c r="F19" s="39"/>
      <c r="G19" s="39"/>
      <c r="H19" s="39"/>
      <c r="I19" s="39"/>
      <c r="J19" s="58" t="s">
        <v>36</v>
      </c>
    </row>
    <row r="20" spans="1:10" x14ac:dyDescent="0.3">
      <c r="A20" s="63"/>
      <c r="B20" s="58" t="s">
        <v>42</v>
      </c>
      <c r="C20" s="57" t="s">
        <v>40</v>
      </c>
      <c r="D20" s="98">
        <v>828000</v>
      </c>
      <c r="E20" s="39" t="s">
        <v>16</v>
      </c>
      <c r="F20" s="39" t="s">
        <v>16</v>
      </c>
      <c r="G20" s="39" t="s">
        <v>16</v>
      </c>
      <c r="H20" s="39" t="s">
        <v>16</v>
      </c>
      <c r="I20" s="57" t="s">
        <v>40</v>
      </c>
      <c r="J20" s="57" t="s">
        <v>40</v>
      </c>
    </row>
    <row r="21" spans="1:10" x14ac:dyDescent="0.3">
      <c r="A21" s="39"/>
      <c r="B21" s="58" t="s">
        <v>43</v>
      </c>
      <c r="C21" s="57" t="s">
        <v>40</v>
      </c>
      <c r="D21" s="98">
        <v>127200</v>
      </c>
      <c r="E21" s="39" t="s">
        <v>16</v>
      </c>
      <c r="F21" s="39" t="s">
        <v>16</v>
      </c>
      <c r="G21" s="39" t="s">
        <v>16</v>
      </c>
      <c r="H21" s="39" t="s">
        <v>16</v>
      </c>
      <c r="I21" s="57" t="s">
        <v>40</v>
      </c>
      <c r="J21" s="57" t="s">
        <v>40</v>
      </c>
    </row>
    <row r="22" spans="1:10" x14ac:dyDescent="0.3">
      <c r="A22" s="64"/>
      <c r="B22" s="58" t="s">
        <v>27</v>
      </c>
      <c r="C22" s="57" t="s">
        <v>40</v>
      </c>
      <c r="D22" s="98">
        <v>17200</v>
      </c>
      <c r="E22" s="39" t="s">
        <v>16</v>
      </c>
      <c r="F22" s="39" t="s">
        <v>16</v>
      </c>
      <c r="G22" s="39" t="s">
        <v>16</v>
      </c>
      <c r="H22" s="39" t="s">
        <v>16</v>
      </c>
      <c r="I22" s="41" t="s">
        <v>110</v>
      </c>
      <c r="J22" s="57" t="s">
        <v>40</v>
      </c>
    </row>
    <row r="23" spans="1:10" hidden="1" x14ac:dyDescent="0.3">
      <c r="A23" s="63"/>
      <c r="B23" s="65" t="s">
        <v>28</v>
      </c>
      <c r="C23" s="57" t="s">
        <v>40</v>
      </c>
      <c r="D23" s="98">
        <v>0</v>
      </c>
      <c r="E23" s="39" t="s">
        <v>16</v>
      </c>
      <c r="F23" s="39" t="s">
        <v>16</v>
      </c>
      <c r="G23" s="39" t="s">
        <v>16</v>
      </c>
      <c r="H23" s="39" t="s">
        <v>16</v>
      </c>
      <c r="I23" s="57" t="s">
        <v>40</v>
      </c>
      <c r="J23" s="57" t="s">
        <v>40</v>
      </c>
    </row>
    <row r="24" spans="1:10" x14ac:dyDescent="0.3">
      <c r="A24" s="64"/>
      <c r="B24" s="58" t="s">
        <v>29</v>
      </c>
      <c r="C24" s="57" t="s">
        <v>40</v>
      </c>
      <c r="D24" s="98">
        <v>38000</v>
      </c>
      <c r="E24" s="39" t="s">
        <v>16</v>
      </c>
      <c r="F24" s="39" t="s">
        <v>16</v>
      </c>
      <c r="G24" s="39" t="s">
        <v>16</v>
      </c>
      <c r="H24" s="39" t="s">
        <v>16</v>
      </c>
      <c r="I24" s="57" t="s">
        <v>40</v>
      </c>
      <c r="J24" s="57" t="s">
        <v>40</v>
      </c>
    </row>
    <row r="25" spans="1:10" x14ac:dyDescent="0.3">
      <c r="A25" s="63"/>
      <c r="B25" s="65" t="s">
        <v>30</v>
      </c>
      <c r="C25" s="57" t="s">
        <v>40</v>
      </c>
      <c r="D25" s="98">
        <v>6600</v>
      </c>
      <c r="E25" s="39" t="s">
        <v>16</v>
      </c>
      <c r="F25" s="39" t="s">
        <v>16</v>
      </c>
      <c r="G25" s="39" t="s">
        <v>16</v>
      </c>
      <c r="H25" s="39" t="s">
        <v>16</v>
      </c>
      <c r="I25" s="57" t="s">
        <v>40</v>
      </c>
      <c r="J25" s="57" t="s">
        <v>40</v>
      </c>
    </row>
    <row r="26" spans="1:10" x14ac:dyDescent="0.3">
      <c r="A26" s="63"/>
      <c r="B26" s="61" t="s">
        <v>31</v>
      </c>
      <c r="C26" s="57" t="s">
        <v>40</v>
      </c>
      <c r="D26" s="98">
        <f>515000+684600</f>
        <v>1199600</v>
      </c>
      <c r="E26" s="39" t="s">
        <v>16</v>
      </c>
      <c r="F26" s="39" t="s">
        <v>16</v>
      </c>
      <c r="G26" s="39" t="s">
        <v>16</v>
      </c>
      <c r="H26" s="39" t="s">
        <v>16</v>
      </c>
      <c r="I26" s="57" t="s">
        <v>40</v>
      </c>
      <c r="J26" s="57" t="s">
        <v>40</v>
      </c>
    </row>
    <row r="27" spans="1:10" x14ac:dyDescent="0.3">
      <c r="A27" s="64"/>
      <c r="B27" s="65" t="s">
        <v>32</v>
      </c>
      <c r="C27" s="57" t="s">
        <v>40</v>
      </c>
      <c r="D27" s="98">
        <v>32800</v>
      </c>
      <c r="E27" s="39" t="s">
        <v>16</v>
      </c>
      <c r="F27" s="39" t="s">
        <v>16</v>
      </c>
      <c r="G27" s="39" t="s">
        <v>16</v>
      </c>
      <c r="H27" s="39" t="s">
        <v>16</v>
      </c>
      <c r="I27" s="57" t="s">
        <v>40</v>
      </c>
      <c r="J27" s="57" t="s">
        <v>40</v>
      </c>
    </row>
    <row r="28" spans="1:10" x14ac:dyDescent="0.3">
      <c r="A28" s="63"/>
      <c r="B28" s="61" t="s">
        <v>33</v>
      </c>
      <c r="C28" s="57" t="s">
        <v>40</v>
      </c>
      <c r="D28" s="98">
        <v>4800</v>
      </c>
      <c r="E28" s="39" t="s">
        <v>16</v>
      </c>
      <c r="F28" s="39" t="s">
        <v>16</v>
      </c>
      <c r="G28" s="39" t="s">
        <v>16</v>
      </c>
      <c r="H28" s="39" t="s">
        <v>16</v>
      </c>
      <c r="I28" s="57" t="s">
        <v>40</v>
      </c>
      <c r="J28" s="57" t="s">
        <v>40</v>
      </c>
    </row>
    <row r="29" spans="1:10" s="16" customFormat="1" ht="37.5" x14ac:dyDescent="0.2">
      <c r="A29" s="66"/>
      <c r="B29" s="67" t="s">
        <v>99</v>
      </c>
      <c r="C29" s="45" t="s">
        <v>79</v>
      </c>
      <c r="D29" s="99">
        <v>49200</v>
      </c>
      <c r="E29" s="41" t="s">
        <v>16</v>
      </c>
      <c r="F29" s="41" t="s">
        <v>16</v>
      </c>
      <c r="G29" s="41" t="s">
        <v>16</v>
      </c>
      <c r="H29" s="41" t="s">
        <v>16</v>
      </c>
      <c r="I29" s="76" t="s">
        <v>40</v>
      </c>
      <c r="J29" s="68" t="s">
        <v>17</v>
      </c>
    </row>
    <row r="30" spans="1:10" x14ac:dyDescent="0.3">
      <c r="A30" s="64"/>
      <c r="B30" s="58"/>
      <c r="C30" s="69"/>
      <c r="D30" s="39"/>
      <c r="E30" s="39"/>
      <c r="F30" s="39"/>
      <c r="G30" s="39"/>
      <c r="H30" s="39"/>
      <c r="I30" s="39"/>
      <c r="J30" s="58"/>
    </row>
    <row r="31" spans="1:10" s="16" customFormat="1" ht="75" x14ac:dyDescent="0.2">
      <c r="A31" s="41"/>
      <c r="B31" s="42" t="s">
        <v>44</v>
      </c>
      <c r="C31" s="70" t="s">
        <v>80</v>
      </c>
      <c r="D31" s="71"/>
      <c r="E31" s="41" t="s">
        <v>16</v>
      </c>
      <c r="F31" s="41" t="s">
        <v>16</v>
      </c>
      <c r="G31" s="41" t="s">
        <v>16</v>
      </c>
      <c r="H31" s="41" t="s">
        <v>16</v>
      </c>
      <c r="I31" s="41" t="s">
        <v>110</v>
      </c>
      <c r="J31" s="50" t="s">
        <v>81</v>
      </c>
    </row>
    <row r="32" spans="1:10" x14ac:dyDescent="0.3">
      <c r="A32" s="72"/>
      <c r="B32" s="58" t="s">
        <v>18</v>
      </c>
      <c r="C32" s="57" t="s">
        <v>40</v>
      </c>
      <c r="D32" s="101">
        <f>100*2</f>
        <v>200</v>
      </c>
      <c r="E32" s="39" t="s">
        <v>16</v>
      </c>
      <c r="F32" s="39" t="s">
        <v>16</v>
      </c>
      <c r="G32" s="39" t="s">
        <v>16</v>
      </c>
      <c r="H32" s="39" t="s">
        <v>16</v>
      </c>
      <c r="I32" s="57" t="s">
        <v>40</v>
      </c>
      <c r="J32" s="57" t="s">
        <v>40</v>
      </c>
    </row>
    <row r="33" spans="1:10" x14ac:dyDescent="0.3">
      <c r="A33" s="39"/>
      <c r="B33" s="58" t="s">
        <v>19</v>
      </c>
      <c r="C33" s="57" t="s">
        <v>40</v>
      </c>
      <c r="D33" s="98">
        <f>800*2</f>
        <v>1600</v>
      </c>
      <c r="E33" s="39" t="s">
        <v>16</v>
      </c>
      <c r="F33" s="39" t="s">
        <v>16</v>
      </c>
      <c r="G33" s="39" t="s">
        <v>16</v>
      </c>
      <c r="H33" s="39" t="s">
        <v>16</v>
      </c>
      <c r="I33" s="57" t="s">
        <v>40</v>
      </c>
      <c r="J33" s="57" t="s">
        <v>40</v>
      </c>
    </row>
    <row r="34" spans="1:10" x14ac:dyDescent="0.3">
      <c r="A34" s="39"/>
      <c r="B34" s="73" t="s">
        <v>20</v>
      </c>
      <c r="C34" s="57" t="s">
        <v>40</v>
      </c>
      <c r="D34" s="98">
        <f>13300*2</f>
        <v>26600</v>
      </c>
      <c r="E34" s="39" t="s">
        <v>16</v>
      </c>
      <c r="F34" s="39" t="s">
        <v>16</v>
      </c>
      <c r="G34" s="39" t="s">
        <v>16</v>
      </c>
      <c r="H34" s="39" t="s">
        <v>16</v>
      </c>
      <c r="I34" s="57" t="s">
        <v>40</v>
      </c>
      <c r="J34" s="57" t="s">
        <v>40</v>
      </c>
    </row>
    <row r="35" spans="1:10" x14ac:dyDescent="0.3">
      <c r="A35" s="35"/>
      <c r="B35" s="74" t="s">
        <v>21</v>
      </c>
      <c r="C35" s="57" t="s">
        <v>40</v>
      </c>
      <c r="D35" s="98">
        <f>800*2</f>
        <v>1600</v>
      </c>
      <c r="E35" s="39" t="s">
        <v>16</v>
      </c>
      <c r="F35" s="39" t="s">
        <v>16</v>
      </c>
      <c r="G35" s="39" t="s">
        <v>16</v>
      </c>
      <c r="H35" s="39" t="s">
        <v>16</v>
      </c>
      <c r="I35" s="57" t="s">
        <v>40</v>
      </c>
      <c r="J35" s="57" t="s">
        <v>40</v>
      </c>
    </row>
    <row r="36" spans="1:10" x14ac:dyDescent="0.3">
      <c r="A36" s="39"/>
      <c r="B36" s="58" t="s">
        <v>23</v>
      </c>
      <c r="C36" s="57" t="s">
        <v>40</v>
      </c>
      <c r="D36" s="98">
        <f>5800+11600+5800</f>
        <v>23200</v>
      </c>
      <c r="E36" s="39" t="s">
        <v>16</v>
      </c>
      <c r="F36" s="39" t="s">
        <v>16</v>
      </c>
      <c r="G36" s="39" t="s">
        <v>16</v>
      </c>
      <c r="H36" s="39" t="s">
        <v>16</v>
      </c>
      <c r="I36" s="57" t="s">
        <v>40</v>
      </c>
      <c r="J36" s="57" t="s">
        <v>40</v>
      </c>
    </row>
    <row r="37" spans="1:10" s="16" customFormat="1" ht="60.75" x14ac:dyDescent="0.2">
      <c r="A37" s="53">
        <v>4</v>
      </c>
      <c r="B37" s="42" t="s">
        <v>22</v>
      </c>
      <c r="C37" s="75" t="s">
        <v>82</v>
      </c>
      <c r="D37" s="99">
        <v>166000</v>
      </c>
      <c r="E37" s="41" t="s">
        <v>16</v>
      </c>
      <c r="F37" s="41" t="s">
        <v>16</v>
      </c>
      <c r="G37" s="41" t="s">
        <v>16</v>
      </c>
      <c r="H37" s="41" t="s">
        <v>16</v>
      </c>
      <c r="I37" s="76" t="s">
        <v>40</v>
      </c>
      <c r="J37" s="77" t="s">
        <v>83</v>
      </c>
    </row>
    <row r="38" spans="1:10" s="18" customFormat="1" x14ac:dyDescent="0.2">
      <c r="A38" s="53">
        <v>5</v>
      </c>
      <c r="B38" s="78" t="s">
        <v>54</v>
      </c>
      <c r="C38" s="77"/>
      <c r="D38" s="79"/>
      <c r="E38" s="68"/>
      <c r="F38" s="68"/>
      <c r="G38" s="68"/>
      <c r="H38" s="68"/>
      <c r="I38" s="68"/>
      <c r="J38" s="67"/>
    </row>
    <row r="39" spans="1:10" s="16" customFormat="1" ht="202.5" x14ac:dyDescent="0.2">
      <c r="A39" s="41"/>
      <c r="B39" s="42" t="s">
        <v>55</v>
      </c>
      <c r="C39" s="77" t="s">
        <v>77</v>
      </c>
      <c r="D39" s="100">
        <f>86750+8000</f>
        <v>94750</v>
      </c>
      <c r="E39" s="41" t="s">
        <v>16</v>
      </c>
      <c r="F39" s="41" t="s">
        <v>16</v>
      </c>
      <c r="G39" s="41" t="s">
        <v>16</v>
      </c>
      <c r="H39" s="41" t="s">
        <v>16</v>
      </c>
      <c r="I39" s="41" t="s">
        <v>110</v>
      </c>
      <c r="J39" s="77" t="s">
        <v>78</v>
      </c>
    </row>
    <row r="40" spans="1:10" s="16" customFormat="1" ht="182.25" x14ac:dyDescent="0.2">
      <c r="A40" s="41"/>
      <c r="B40" s="42" t="s">
        <v>96</v>
      </c>
      <c r="C40" s="77" t="s">
        <v>97</v>
      </c>
      <c r="D40" s="100">
        <v>78000</v>
      </c>
      <c r="E40" s="41" t="s">
        <v>16</v>
      </c>
      <c r="F40" s="41" t="s">
        <v>16</v>
      </c>
      <c r="G40" s="41" t="s">
        <v>16</v>
      </c>
      <c r="H40" s="41" t="s">
        <v>16</v>
      </c>
      <c r="I40" s="76" t="s">
        <v>111</v>
      </c>
      <c r="J40" s="77" t="s">
        <v>98</v>
      </c>
    </row>
    <row r="41" spans="1:10" s="16" customFormat="1" ht="75" x14ac:dyDescent="0.2">
      <c r="A41" s="80">
        <v>6</v>
      </c>
      <c r="B41" s="81" t="s">
        <v>46</v>
      </c>
      <c r="C41" s="82" t="s">
        <v>71</v>
      </c>
      <c r="D41" s="102">
        <f>37800*2</f>
        <v>75600</v>
      </c>
      <c r="E41" s="29" t="s">
        <v>16</v>
      </c>
      <c r="F41" s="29" t="s">
        <v>16</v>
      </c>
      <c r="G41" s="29" t="s">
        <v>16</v>
      </c>
      <c r="H41" s="29" t="s">
        <v>16</v>
      </c>
      <c r="I41" s="29" t="s">
        <v>110</v>
      </c>
      <c r="J41" s="83" t="s">
        <v>72</v>
      </c>
    </row>
    <row r="42" spans="1:10" s="16" customFormat="1" ht="75" x14ac:dyDescent="0.2">
      <c r="A42" s="80">
        <v>7</v>
      </c>
      <c r="B42" s="83" t="s">
        <v>70</v>
      </c>
      <c r="C42" s="30" t="s">
        <v>75</v>
      </c>
      <c r="D42" s="103">
        <v>46800</v>
      </c>
      <c r="E42" s="28" t="s">
        <v>16</v>
      </c>
      <c r="F42" s="28" t="s">
        <v>16</v>
      </c>
      <c r="G42" s="28" t="s">
        <v>16</v>
      </c>
      <c r="H42" s="28" t="s">
        <v>16</v>
      </c>
      <c r="I42" s="29" t="s">
        <v>110</v>
      </c>
      <c r="J42" s="117" t="s">
        <v>73</v>
      </c>
    </row>
    <row r="43" spans="1:10" ht="40.5" x14ac:dyDescent="0.5">
      <c r="A43" s="84"/>
      <c r="B43" s="85"/>
      <c r="C43" s="86" t="s">
        <v>56</v>
      </c>
      <c r="D43" s="87"/>
      <c r="E43" s="31"/>
      <c r="F43" s="31"/>
      <c r="G43" s="31"/>
      <c r="H43" s="31"/>
      <c r="I43" s="32"/>
      <c r="J43" s="118"/>
    </row>
    <row r="44" spans="1:10" ht="40.5" x14ac:dyDescent="0.5">
      <c r="A44" s="84"/>
      <c r="B44" s="85"/>
      <c r="C44" s="86" t="s">
        <v>57</v>
      </c>
      <c r="D44" s="87"/>
      <c r="E44" s="31"/>
      <c r="F44" s="31"/>
      <c r="G44" s="31"/>
      <c r="H44" s="31"/>
      <c r="I44" s="32"/>
      <c r="J44" s="118"/>
    </row>
    <row r="45" spans="1:10" ht="59.25" x14ac:dyDescent="0.5">
      <c r="A45" s="34"/>
      <c r="B45" s="88"/>
      <c r="C45" s="89" t="s">
        <v>74</v>
      </c>
      <c r="D45" s="90"/>
      <c r="E45" s="33"/>
      <c r="F45" s="33"/>
      <c r="G45" s="33"/>
      <c r="H45" s="33"/>
      <c r="I45" s="34"/>
      <c r="J45" s="119"/>
    </row>
    <row r="46" spans="1:10" s="16" customFormat="1" ht="56.25" x14ac:dyDescent="0.2">
      <c r="A46" s="80">
        <v>8</v>
      </c>
      <c r="B46" s="91" t="s">
        <v>58</v>
      </c>
      <c r="C46" s="92" t="s">
        <v>100</v>
      </c>
      <c r="D46" s="93">
        <v>35000</v>
      </c>
      <c r="E46" s="29" t="s">
        <v>16</v>
      </c>
      <c r="F46" s="29" t="s">
        <v>16</v>
      </c>
      <c r="G46" s="29" t="s">
        <v>16</v>
      </c>
      <c r="H46" s="29" t="s">
        <v>16</v>
      </c>
      <c r="I46" s="29" t="s">
        <v>112</v>
      </c>
      <c r="J46" s="83" t="s">
        <v>59</v>
      </c>
    </row>
    <row r="47" spans="1:10" s="16" customFormat="1" ht="93.75" x14ac:dyDescent="0.2">
      <c r="A47" s="94"/>
      <c r="B47" s="51"/>
      <c r="C47" s="95" t="s">
        <v>101</v>
      </c>
      <c r="D47" s="96"/>
      <c r="E47" s="94"/>
      <c r="F47" s="94"/>
      <c r="G47" s="94"/>
      <c r="H47" s="94"/>
      <c r="I47" s="94"/>
      <c r="J47" s="97" t="s">
        <v>76</v>
      </c>
    </row>
    <row r="48" spans="1:10" s="16" customFormat="1" ht="75" x14ac:dyDescent="0.2">
      <c r="A48" s="80">
        <v>9</v>
      </c>
      <c r="B48" s="91" t="s">
        <v>106</v>
      </c>
      <c r="C48" s="92" t="s">
        <v>107</v>
      </c>
      <c r="D48" s="93">
        <v>25000</v>
      </c>
      <c r="E48" s="29" t="s">
        <v>16</v>
      </c>
      <c r="F48" s="29" t="s">
        <v>16</v>
      </c>
      <c r="G48" s="29" t="s">
        <v>16</v>
      </c>
      <c r="H48" s="29" t="s">
        <v>16</v>
      </c>
      <c r="I48" s="29" t="s">
        <v>108</v>
      </c>
      <c r="J48" s="83" t="s">
        <v>59</v>
      </c>
    </row>
    <row r="49" spans="1:10" s="16" customFormat="1" ht="93.75" x14ac:dyDescent="0.2">
      <c r="A49" s="94"/>
      <c r="B49" s="51"/>
      <c r="C49" s="95" t="s">
        <v>101</v>
      </c>
      <c r="D49" s="96"/>
      <c r="E49" s="94"/>
      <c r="F49" s="94"/>
      <c r="G49" s="94"/>
      <c r="H49" s="94"/>
      <c r="I49" s="94"/>
      <c r="J49" s="97" t="s">
        <v>109</v>
      </c>
    </row>
    <row r="50" spans="1:10" x14ac:dyDescent="0.3">
      <c r="A50" s="107" t="s">
        <v>94</v>
      </c>
      <c r="B50" s="107"/>
      <c r="C50" s="107"/>
      <c r="D50" s="104">
        <f>SUM(D10:D49)</f>
        <v>3089170</v>
      </c>
      <c r="E50" s="62"/>
      <c r="F50" s="62"/>
      <c r="G50" s="62"/>
      <c r="H50" s="62"/>
      <c r="I50" s="62"/>
      <c r="J50" s="62"/>
    </row>
    <row r="51" spans="1:10" x14ac:dyDescent="0.3">
      <c r="B51" s="19"/>
      <c r="D51" s="27"/>
    </row>
    <row r="52" spans="1:10" x14ac:dyDescent="0.3">
      <c r="B52" s="19"/>
    </row>
    <row r="53" spans="1:10" x14ac:dyDescent="0.3">
      <c r="B53" s="19"/>
      <c r="D53" s="108" t="s">
        <v>105</v>
      </c>
      <c r="E53" s="108"/>
      <c r="F53" s="108"/>
      <c r="G53" s="108"/>
      <c r="H53" s="108"/>
      <c r="I53" s="108"/>
      <c r="J53" s="108"/>
    </row>
    <row r="54" spans="1:10" x14ac:dyDescent="0.3">
      <c r="B54" s="19"/>
      <c r="D54" s="108" t="s">
        <v>102</v>
      </c>
      <c r="E54" s="108"/>
      <c r="F54" s="108"/>
      <c r="G54" s="108"/>
      <c r="H54" s="108"/>
      <c r="I54" s="108"/>
      <c r="J54" s="108"/>
    </row>
    <row r="55" spans="1:10" x14ac:dyDescent="0.3">
      <c r="B55" s="19"/>
    </row>
    <row r="56" spans="1:10" x14ac:dyDescent="0.3">
      <c r="B56" s="19"/>
    </row>
    <row r="57" spans="1:10" x14ac:dyDescent="0.3">
      <c r="B57" s="19"/>
    </row>
    <row r="58" spans="1:10" x14ac:dyDescent="0.3">
      <c r="B58" s="19"/>
    </row>
    <row r="59" spans="1:10" x14ac:dyDescent="0.3">
      <c r="B59" s="19"/>
    </row>
    <row r="60" spans="1:10" x14ac:dyDescent="0.3">
      <c r="B60" s="19"/>
    </row>
    <row r="63" spans="1:10" ht="24" x14ac:dyDescent="0.55000000000000004">
      <c r="D63" s="106"/>
    </row>
    <row r="64" spans="1:10" ht="24" x14ac:dyDescent="0.55000000000000004">
      <c r="D64" s="106"/>
    </row>
    <row r="65" spans="4:4" ht="24" x14ac:dyDescent="0.55000000000000004">
      <c r="D65" s="106"/>
    </row>
    <row r="66" spans="4:4" ht="24" x14ac:dyDescent="0.55000000000000004">
      <c r="D66" s="106"/>
    </row>
    <row r="67" spans="4:4" ht="24" x14ac:dyDescent="0.55000000000000004">
      <c r="D67" s="106"/>
    </row>
    <row r="68" spans="4:4" ht="24" x14ac:dyDescent="0.55000000000000004">
      <c r="D68" s="106"/>
    </row>
    <row r="69" spans="4:4" ht="24" x14ac:dyDescent="0.55000000000000004">
      <c r="D69" s="106"/>
    </row>
    <row r="70" spans="4:4" ht="24" x14ac:dyDescent="0.55000000000000004">
      <c r="D70" s="106"/>
    </row>
    <row r="71" spans="4:4" ht="24" x14ac:dyDescent="0.55000000000000004">
      <c r="D71" s="106"/>
    </row>
    <row r="72" spans="4:4" ht="24" x14ac:dyDescent="0.55000000000000004">
      <c r="D72" s="106"/>
    </row>
    <row r="73" spans="4:4" ht="24" x14ac:dyDescent="0.55000000000000004">
      <c r="D73" s="106"/>
    </row>
    <row r="74" spans="4:4" ht="24" x14ac:dyDescent="0.55000000000000004">
      <c r="D74" s="106"/>
    </row>
    <row r="75" spans="4:4" ht="24" x14ac:dyDescent="0.55000000000000004">
      <c r="D75" s="120"/>
    </row>
    <row r="76" spans="4:4" ht="24" x14ac:dyDescent="0.55000000000000004">
      <c r="D76" s="120"/>
    </row>
    <row r="77" spans="4:4" ht="24" x14ac:dyDescent="0.55000000000000004">
      <c r="D77" s="120"/>
    </row>
    <row r="78" spans="4:4" ht="24" x14ac:dyDescent="0.55000000000000004">
      <c r="D78" s="120"/>
    </row>
    <row r="79" spans="4:4" ht="24" x14ac:dyDescent="0.55000000000000004">
      <c r="D79" s="120"/>
    </row>
    <row r="80" spans="4:4" ht="24" x14ac:dyDescent="0.55000000000000004">
      <c r="D80" s="121"/>
    </row>
    <row r="81" spans="4:4" x14ac:dyDescent="0.3">
      <c r="D81" s="27"/>
    </row>
  </sheetData>
  <mergeCells count="9">
    <mergeCell ref="A50:C50"/>
    <mergeCell ref="D53:J53"/>
    <mergeCell ref="D54:J54"/>
    <mergeCell ref="A2:J2"/>
    <mergeCell ref="A3:J3"/>
    <mergeCell ref="A4:J4"/>
    <mergeCell ref="D6:H6"/>
    <mergeCell ref="D17:D19"/>
    <mergeCell ref="J42:J45"/>
  </mergeCells>
  <pageMargins left="0.62992125984251968" right="0.43307086614173229" top="0.35433070866141736" bottom="0.15748031496062992" header="0.31496062992125984" footer="0.31496062992125984"/>
  <pageSetup paperSize="8" scale="68" orientation="landscape" r:id="rId1"/>
  <rowBreaks count="3" manualBreakCount="3">
    <brk id="21" max="9" man="1"/>
    <brk id="37" max="9" man="1"/>
    <brk id="45" max="9" man="1"/>
  </rowBreaks>
  <colBreaks count="1" manualBreakCount="1">
    <brk id="10" min="1" max="19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แผนใช้จ่ายงปม ต.ค.68-ก.ย.69V1</vt:lpstr>
      <vt:lpstr>'แผนใช้จ่ายงปม ต.ค.68-ก.ย.69V1'!Print_Area</vt:lpstr>
      <vt:lpstr>'แผนใช้จ่ายงปม ต.ค.68-ก.ย.69V1'!Print_Titles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cp:lastPrinted>2026-05-05T04:33:51Z</cp:lastPrinted>
  <dcterms:created xsi:type="dcterms:W3CDTF">2023-05-30T14:10:06Z</dcterms:created>
  <dcterms:modified xsi:type="dcterms:W3CDTF">2026-06-26T03:57:30Z</dcterms:modified>
</cp:coreProperties>
</file>